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055" windowHeight="55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<sst xmlns="http://schemas.openxmlformats.org/spreadsheetml/2006/main" count="94" uniqueCount="58">
  <si>
    <t>Rady Miejskiej w Wyszkowie</t>
  </si>
  <si>
    <t>A</t>
  </si>
  <si>
    <t>następne</t>
  </si>
  <si>
    <t>Rodzaj zadłużenia</t>
  </si>
  <si>
    <t>Kwota zaciągnięta</t>
  </si>
  <si>
    <t>Pożyczkodawca kredytodawca</t>
  </si>
  <si>
    <t>Data zaciągnięcia zobowiązania</t>
  </si>
  <si>
    <t xml:space="preserve">Bank Gospodarstwa Krajowego Warszawa                                     </t>
  </si>
  <si>
    <t xml:space="preserve">11.12.2001                       </t>
  </si>
  <si>
    <t>Bank Inicj.Społ.-Ekonom.Serock</t>
  </si>
  <si>
    <t>08.10.2002</t>
  </si>
  <si>
    <t>26.06.2003</t>
  </si>
  <si>
    <t>Pożyczki</t>
  </si>
  <si>
    <t>Fund.Ochr.Środ.i Gosp.Wodnej</t>
  </si>
  <si>
    <t xml:space="preserve">Fund.Ochr.Środ.i Gosp.Wodnej     </t>
  </si>
  <si>
    <t xml:space="preserve">31.12.2001                                          </t>
  </si>
  <si>
    <t>7.11.2002</t>
  </si>
  <si>
    <t>Poręczenia</t>
  </si>
  <si>
    <t>Wyszkowskie Towarzystwo Budownictwa Społecznego</t>
  </si>
  <si>
    <t>D=B+C</t>
  </si>
  <si>
    <t>D/A%</t>
  </si>
  <si>
    <t>Przewodniczący Rady</t>
  </si>
  <si>
    <t>kredyty komercyjne</t>
  </si>
  <si>
    <t>odsetki</t>
  </si>
  <si>
    <t>Ogółem</t>
  </si>
  <si>
    <t>2000r.</t>
  </si>
  <si>
    <t>2003r.</t>
  </si>
  <si>
    <t>31.12.2003</t>
  </si>
  <si>
    <t>22.12.2003</t>
  </si>
  <si>
    <t>PKO S.A. O/Ostrołęka</t>
  </si>
  <si>
    <t>07.06.2004</t>
  </si>
  <si>
    <t>18.10.2004</t>
  </si>
  <si>
    <t>ogółem</t>
  </si>
  <si>
    <t>kwartał I</t>
  </si>
  <si>
    <t>kwartał II</t>
  </si>
  <si>
    <t>kwartał III</t>
  </si>
  <si>
    <t>kwartał IV</t>
  </si>
  <si>
    <t>kredyty</t>
  </si>
  <si>
    <t>Planowane dochody w latach</t>
  </si>
  <si>
    <t>Spłaty pozyczek i kredytów w latach</t>
  </si>
  <si>
    <t>Prognoza długu Gminy Wyszków na rok 2006 i lata następne</t>
  </si>
  <si>
    <t>28.12.2004</t>
  </si>
  <si>
    <t>Kwota pozostała do spłaty na koniec 2006r.</t>
  </si>
  <si>
    <t xml:space="preserve">     Adam Warpas</t>
  </si>
  <si>
    <t>Kredyty i pożyczki na finansowanie projektów realizowanych ze środków funduszy strukturalnych</t>
  </si>
  <si>
    <t>28.12.2005</t>
  </si>
  <si>
    <t>Załącznik Nr 4</t>
  </si>
  <si>
    <t>IV kw.2006</t>
  </si>
  <si>
    <t>pożyczka</t>
  </si>
  <si>
    <t>Bank Gospodarstwa Krajowego</t>
  </si>
  <si>
    <t>15.05.2006</t>
  </si>
  <si>
    <t xml:space="preserve"> </t>
  </si>
  <si>
    <t>z dnia 29 października 2006r.</t>
  </si>
  <si>
    <t>Przedsiębiorstwo Wodociągów i Kanalizacji Sp. z o.o.</t>
  </si>
  <si>
    <t>2006r.</t>
  </si>
  <si>
    <t>ogółem poręczenia</t>
  </si>
  <si>
    <t>ogółem pożyczki i kredyty</t>
  </si>
  <si>
    <t>do Uchwały LII/55/2006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</si>
</sst>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wrapText="1"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2" fillId="0" borderId="3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2" fillId="0" borderId="8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0" fontId="2" fillId="0" borderId="8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4" fontId="0" fillId="0" borderId="3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9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5" xfId="0" applyFont="1" applyBorder="1" applyAlignment="1">
      <alignment wrapText="1"/>
    </xf>
    <xf numFmtId="3" fontId="0" fillId="0" borderId="3" xfId="0" applyNumberFormat="1" applyBorder="1" applyAlignment="1">
      <alignment wrapText="1"/>
    </xf>
    <xf numFmtId="3" fontId="0" fillId="0" borderId="8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0" fontId="5" fillId="0" borderId="8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 topLeftCell="G1">
      <selection activeCell="L1" sqref="L1"/>
    </sheetView>
  </sheetViews>
  <sheetFormatPr defaultColWidth="9.00390625" defaultRowHeight="12.75"/>
  <cols>
    <col min="1" max="1" width="3.625" style="0" customWidth="1"/>
    <col min="2" max="2" width="7.625" style="0" customWidth="1"/>
    <col min="3" max="3" width="10.375" style="0" customWidth="1"/>
    <col min="4" max="4" width="17.75390625" style="0" customWidth="1"/>
    <col min="5" max="5" width="11.375" style="0" customWidth="1"/>
    <col min="6" max="6" width="11.00390625" style="0" customWidth="1"/>
    <col min="7" max="7" width="8.00390625" style="0" customWidth="1"/>
    <col min="8" max="8" width="8.125" style="0" customWidth="1"/>
    <col min="9" max="9" width="7.625" style="0" customWidth="1"/>
    <col min="11" max="11" width="10.125" style="0" bestFit="1" customWidth="1"/>
    <col min="12" max="12" width="10.00390625" style="0" customWidth="1"/>
    <col min="13" max="13" width="10.25390625" style="0" customWidth="1"/>
    <col min="14" max="14" width="10.75390625" style="0" customWidth="1"/>
    <col min="15" max="15" width="10.00390625" style="0" customWidth="1"/>
    <col min="16" max="16" width="11.375" style="0" customWidth="1"/>
    <col min="17" max="17" width="9.25390625" style="0" bestFit="1" customWidth="1"/>
  </cols>
  <sheetData>
    <row r="1" ht="12.75">
      <c r="O1" t="s">
        <v>46</v>
      </c>
    </row>
    <row r="2" ht="12.75">
      <c r="O2" t="s">
        <v>57</v>
      </c>
    </row>
    <row r="3" ht="12.75">
      <c r="O3" t="s">
        <v>0</v>
      </c>
    </row>
    <row r="4" ht="12.75">
      <c r="O4" t="s">
        <v>52</v>
      </c>
    </row>
    <row r="5" spans="2:13" ht="15.75">
      <c r="B5" s="66" t="s">
        <v>40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1"/>
    </row>
    <row r="6" spans="1:5" ht="12.75">
      <c r="A6" s="25"/>
      <c r="B6" s="25"/>
      <c r="C6" s="25"/>
      <c r="D6" s="25"/>
      <c r="E6" s="25"/>
    </row>
    <row r="7" spans="1:17" ht="12.75">
      <c r="A7" s="2" t="s">
        <v>1</v>
      </c>
      <c r="B7" s="3" t="s">
        <v>39</v>
      </c>
      <c r="C7" s="4"/>
      <c r="D7" s="4"/>
      <c r="E7" s="4"/>
      <c r="F7" s="5">
        <v>2006</v>
      </c>
      <c r="G7" s="5"/>
      <c r="H7" s="5"/>
      <c r="I7" s="5"/>
      <c r="J7" s="5"/>
      <c r="K7" s="5"/>
      <c r="L7" s="5">
        <v>2007</v>
      </c>
      <c r="M7" s="5">
        <v>2008</v>
      </c>
      <c r="N7" s="5">
        <v>2009</v>
      </c>
      <c r="O7" s="5">
        <v>2010</v>
      </c>
      <c r="P7" s="5">
        <v>2011</v>
      </c>
      <c r="Q7" s="5" t="s">
        <v>2</v>
      </c>
    </row>
    <row r="8" spans="1:17" ht="12.75">
      <c r="A8" s="2"/>
      <c r="B8" s="3"/>
      <c r="C8" s="4"/>
      <c r="D8" s="4"/>
      <c r="E8" s="4"/>
      <c r="F8" s="8" t="s">
        <v>32</v>
      </c>
      <c r="G8" s="8" t="s">
        <v>33</v>
      </c>
      <c r="H8" s="8" t="s">
        <v>34</v>
      </c>
      <c r="I8" s="8" t="s">
        <v>35</v>
      </c>
      <c r="J8" s="8" t="s">
        <v>36</v>
      </c>
      <c r="K8" s="8"/>
      <c r="L8" s="8"/>
      <c r="M8" s="8"/>
      <c r="N8" s="8"/>
      <c r="O8" s="5"/>
      <c r="P8" s="5"/>
      <c r="Q8" s="5"/>
    </row>
    <row r="9" spans="1:17" ht="12.75">
      <c r="A9" s="2"/>
      <c r="B9" s="6" t="s">
        <v>38</v>
      </c>
      <c r="C9" s="7"/>
      <c r="D9" s="7"/>
      <c r="E9" s="7"/>
      <c r="F9" s="37">
        <v>60951609</v>
      </c>
      <c r="G9" s="8"/>
      <c r="H9" s="8"/>
      <c r="I9" s="8"/>
      <c r="J9" s="8"/>
      <c r="K9" s="8"/>
      <c r="L9" s="37">
        <v>56000000</v>
      </c>
      <c r="M9" s="37">
        <v>57000000</v>
      </c>
      <c r="N9" s="37">
        <v>58000000</v>
      </c>
      <c r="O9" s="38">
        <v>59000000</v>
      </c>
      <c r="P9" s="38">
        <v>60000000</v>
      </c>
      <c r="Q9" s="5"/>
    </row>
    <row r="10" spans="1:17" ht="63.75">
      <c r="A10" s="8"/>
      <c r="B10" s="9" t="s">
        <v>3</v>
      </c>
      <c r="C10" s="10" t="s">
        <v>4</v>
      </c>
      <c r="D10" s="12" t="s">
        <v>5</v>
      </c>
      <c r="E10" s="48" t="s">
        <v>6</v>
      </c>
      <c r="F10" s="34"/>
      <c r="G10" s="34"/>
      <c r="H10" s="34"/>
      <c r="I10" s="34"/>
      <c r="J10" s="34" t="s">
        <v>51</v>
      </c>
      <c r="K10" s="11" t="s">
        <v>42</v>
      </c>
      <c r="L10" s="34"/>
      <c r="M10" s="34"/>
      <c r="N10" s="34"/>
      <c r="O10" s="35"/>
      <c r="P10" s="35"/>
      <c r="Q10" s="21"/>
    </row>
    <row r="11" spans="1:17" ht="36">
      <c r="A11" s="5"/>
      <c r="B11" s="13" t="s">
        <v>37</v>
      </c>
      <c r="C11" s="38">
        <v>2000000</v>
      </c>
      <c r="D11" s="48" t="s">
        <v>7</v>
      </c>
      <c r="E11" s="15" t="s">
        <v>8</v>
      </c>
      <c r="F11" s="38">
        <f>SUM(G11:J11)</f>
        <v>500150</v>
      </c>
      <c r="G11" s="38">
        <v>136350</v>
      </c>
      <c r="H11" s="38">
        <v>136350</v>
      </c>
      <c r="I11" s="38">
        <v>136350</v>
      </c>
      <c r="J11" s="38">
        <v>91100</v>
      </c>
      <c r="K11" s="38"/>
      <c r="L11" s="38"/>
      <c r="M11" s="38"/>
      <c r="N11" s="38"/>
      <c r="O11" s="38"/>
      <c r="P11" s="38"/>
      <c r="Q11" s="38"/>
    </row>
    <row r="12" spans="1:17" ht="24">
      <c r="A12" s="5"/>
      <c r="B12" s="13"/>
      <c r="C12" s="38">
        <v>1000000</v>
      </c>
      <c r="D12" s="48" t="s">
        <v>9</v>
      </c>
      <c r="E12" s="16" t="s">
        <v>10</v>
      </c>
      <c r="F12" s="38">
        <f aca="true" t="shared" si="0" ref="F12:F26">SUM(G12:J12)</f>
        <v>110000</v>
      </c>
      <c r="G12" s="41">
        <v>27500</v>
      </c>
      <c r="H12" s="41">
        <v>27500</v>
      </c>
      <c r="I12" s="41">
        <v>27500</v>
      </c>
      <c r="J12" s="41">
        <v>27500</v>
      </c>
      <c r="K12" s="38">
        <f aca="true" t="shared" si="1" ref="K12:K39">SUM(L12:Q12)</f>
        <v>660000</v>
      </c>
      <c r="L12" s="41">
        <v>110000</v>
      </c>
      <c r="M12" s="41">
        <v>110000</v>
      </c>
      <c r="N12" s="38">
        <v>110000</v>
      </c>
      <c r="O12" s="38">
        <v>110000</v>
      </c>
      <c r="P12" s="38">
        <v>110000</v>
      </c>
      <c r="Q12" s="42">
        <v>110000</v>
      </c>
    </row>
    <row r="13" spans="1:17" ht="24">
      <c r="A13" s="5"/>
      <c r="B13" s="13"/>
      <c r="C13" s="39">
        <v>2100000</v>
      </c>
      <c r="D13" s="48" t="s">
        <v>9</v>
      </c>
      <c r="E13" s="16" t="s">
        <v>11</v>
      </c>
      <c r="F13" s="38">
        <f t="shared" si="0"/>
        <v>200000</v>
      </c>
      <c r="G13" s="39">
        <v>50000</v>
      </c>
      <c r="H13" s="39">
        <v>50000</v>
      </c>
      <c r="I13" s="39">
        <v>50000</v>
      </c>
      <c r="J13" s="39">
        <v>50000</v>
      </c>
      <c r="K13" s="38">
        <f t="shared" si="1"/>
        <v>1600000</v>
      </c>
      <c r="L13" s="39">
        <v>200000</v>
      </c>
      <c r="M13" s="39">
        <v>200000</v>
      </c>
      <c r="N13" s="39">
        <v>200000</v>
      </c>
      <c r="O13" s="38">
        <v>200000</v>
      </c>
      <c r="P13" s="38">
        <v>200000</v>
      </c>
      <c r="Q13" s="38">
        <v>600000</v>
      </c>
    </row>
    <row r="14" spans="1:17" ht="24">
      <c r="A14" s="5"/>
      <c r="B14" s="28"/>
      <c r="C14" s="39">
        <v>1120500</v>
      </c>
      <c r="D14" s="48" t="s">
        <v>9</v>
      </c>
      <c r="E14" s="16" t="s">
        <v>11</v>
      </c>
      <c r="F14" s="38">
        <f t="shared" si="0"/>
        <v>106700</v>
      </c>
      <c r="G14" s="39">
        <v>26675</v>
      </c>
      <c r="H14" s="39">
        <v>26675</v>
      </c>
      <c r="I14" s="39">
        <v>26675</v>
      </c>
      <c r="J14" s="39">
        <v>26675</v>
      </c>
      <c r="K14" s="38">
        <f t="shared" si="1"/>
        <v>853750</v>
      </c>
      <c r="L14" s="39">
        <v>106700</v>
      </c>
      <c r="M14" s="39">
        <v>106700</v>
      </c>
      <c r="N14" s="39">
        <v>106700</v>
      </c>
      <c r="O14" s="38">
        <v>106700</v>
      </c>
      <c r="P14" s="38">
        <v>106700</v>
      </c>
      <c r="Q14" s="38">
        <v>320250</v>
      </c>
    </row>
    <row r="15" spans="1:17" ht="24">
      <c r="A15" s="5"/>
      <c r="B15" s="33"/>
      <c r="C15" s="39">
        <v>2170000</v>
      </c>
      <c r="D15" s="64" t="s">
        <v>29</v>
      </c>
      <c r="E15" s="16" t="s">
        <v>30</v>
      </c>
      <c r="F15" s="38">
        <f t="shared" si="0"/>
        <v>309996</v>
      </c>
      <c r="G15" s="43">
        <v>77499</v>
      </c>
      <c r="H15" s="43">
        <v>77499</v>
      </c>
      <c r="I15" s="43">
        <v>77499</v>
      </c>
      <c r="J15" s="43">
        <v>77499</v>
      </c>
      <c r="K15" s="38">
        <f t="shared" si="1"/>
        <v>1679173</v>
      </c>
      <c r="L15" s="43">
        <v>309996</v>
      </c>
      <c r="M15" s="43">
        <v>309996</v>
      </c>
      <c r="N15" s="39">
        <v>309996</v>
      </c>
      <c r="O15" s="38">
        <v>309996</v>
      </c>
      <c r="P15" s="38">
        <v>309996</v>
      </c>
      <c r="Q15" s="38">
        <v>129193</v>
      </c>
    </row>
    <row r="16" spans="1:17" ht="24">
      <c r="A16" s="5"/>
      <c r="B16" s="33"/>
      <c r="C16" s="39">
        <v>2500000</v>
      </c>
      <c r="D16" s="48" t="s">
        <v>9</v>
      </c>
      <c r="E16" s="16" t="s">
        <v>31</v>
      </c>
      <c r="F16" s="38">
        <f t="shared" si="0"/>
        <v>312492</v>
      </c>
      <c r="G16" s="43">
        <v>78123</v>
      </c>
      <c r="H16" s="43">
        <v>78123</v>
      </c>
      <c r="I16" s="43">
        <v>78123</v>
      </c>
      <c r="J16" s="43">
        <v>78123</v>
      </c>
      <c r="K16" s="38">
        <f t="shared" si="1"/>
        <v>2083344</v>
      </c>
      <c r="L16" s="43">
        <v>312492</v>
      </c>
      <c r="M16" s="43">
        <v>312492</v>
      </c>
      <c r="N16" s="39">
        <v>312492</v>
      </c>
      <c r="O16" s="38">
        <v>312492</v>
      </c>
      <c r="P16" s="38">
        <v>312492</v>
      </c>
      <c r="Q16" s="38">
        <v>520884</v>
      </c>
    </row>
    <row r="17" spans="1:17" ht="13.5" customHeight="1">
      <c r="A17" s="5"/>
      <c r="B17" s="13"/>
      <c r="C17" s="38"/>
      <c r="D17" s="64"/>
      <c r="E17" s="14"/>
      <c r="F17" s="38">
        <f t="shared" si="0"/>
        <v>0</v>
      </c>
      <c r="G17" s="41"/>
      <c r="H17" s="41"/>
      <c r="I17" s="41"/>
      <c r="J17" s="41"/>
      <c r="K17" s="38">
        <f t="shared" si="1"/>
        <v>0</v>
      </c>
      <c r="L17" s="41"/>
      <c r="M17" s="41"/>
      <c r="N17" s="38"/>
      <c r="O17" s="38"/>
      <c r="P17" s="38"/>
      <c r="Q17" s="38"/>
    </row>
    <row r="18" spans="1:17" ht="24">
      <c r="A18" s="5"/>
      <c r="B18" s="46" t="s">
        <v>12</v>
      </c>
      <c r="C18" s="38">
        <v>730000</v>
      </c>
      <c r="D18" s="48" t="s">
        <v>14</v>
      </c>
      <c r="E18" s="15" t="s">
        <v>15</v>
      </c>
      <c r="F18" s="38">
        <f t="shared" si="0"/>
        <v>60000</v>
      </c>
      <c r="G18" s="38">
        <v>45000</v>
      </c>
      <c r="H18" s="38"/>
      <c r="I18" s="38">
        <v>15000</v>
      </c>
      <c r="J18" s="38"/>
      <c r="K18" s="38">
        <f t="shared" si="1"/>
        <v>0</v>
      </c>
      <c r="L18" s="38"/>
      <c r="M18" s="38"/>
      <c r="N18" s="38"/>
      <c r="O18" s="38"/>
      <c r="P18" s="38"/>
      <c r="Q18" s="38"/>
    </row>
    <row r="19" spans="1:17" ht="24">
      <c r="A19" s="5"/>
      <c r="B19" s="5"/>
      <c r="C19" s="38">
        <v>249621</v>
      </c>
      <c r="D19" s="48" t="s">
        <v>13</v>
      </c>
      <c r="E19" s="16" t="s">
        <v>16</v>
      </c>
      <c r="F19" s="38">
        <f t="shared" si="0"/>
        <v>42496</v>
      </c>
      <c r="G19" s="39">
        <v>10624</v>
      </c>
      <c r="H19" s="39">
        <v>10624</v>
      </c>
      <c r="I19" s="39">
        <v>10624</v>
      </c>
      <c r="J19" s="39">
        <v>10624</v>
      </c>
      <c r="K19" s="38">
        <f t="shared" si="1"/>
        <v>74381</v>
      </c>
      <c r="L19" s="39">
        <v>42496</v>
      </c>
      <c r="M19" s="39">
        <v>31885</v>
      </c>
      <c r="N19" s="39"/>
      <c r="O19" s="38"/>
      <c r="P19" s="38"/>
      <c r="Q19" s="38"/>
    </row>
    <row r="20" spans="1:17" ht="24">
      <c r="A20" s="5"/>
      <c r="B20" s="26"/>
      <c r="C20" s="39">
        <v>70000</v>
      </c>
      <c r="D20" s="48" t="s">
        <v>13</v>
      </c>
      <c r="E20" s="16" t="s">
        <v>27</v>
      </c>
      <c r="F20" s="38">
        <f t="shared" si="0"/>
        <v>23400</v>
      </c>
      <c r="G20" s="39">
        <v>5850</v>
      </c>
      <c r="H20" s="39">
        <v>5850</v>
      </c>
      <c r="I20" s="39">
        <v>5850</v>
      </c>
      <c r="J20" s="39">
        <v>5850</v>
      </c>
      <c r="K20" s="38">
        <f t="shared" si="1"/>
        <v>17400</v>
      </c>
      <c r="L20" s="39">
        <v>17400</v>
      </c>
      <c r="M20" s="39"/>
      <c r="N20" s="39"/>
      <c r="O20" s="38"/>
      <c r="P20" s="38"/>
      <c r="Q20" s="38"/>
    </row>
    <row r="21" spans="1:17" ht="24">
      <c r="A21" s="5"/>
      <c r="B21" s="32"/>
      <c r="C21" s="39">
        <v>387977</v>
      </c>
      <c r="D21" s="48" t="s">
        <v>13</v>
      </c>
      <c r="E21" s="16" t="s">
        <v>28</v>
      </c>
      <c r="F21" s="38">
        <f t="shared" si="0"/>
        <v>64660</v>
      </c>
      <c r="G21" s="39">
        <v>16165</v>
      </c>
      <c r="H21" s="39">
        <v>16165</v>
      </c>
      <c r="I21" s="39">
        <v>16165</v>
      </c>
      <c r="J21" s="39">
        <v>16165</v>
      </c>
      <c r="K21" s="38">
        <f t="shared" si="1"/>
        <v>226310</v>
      </c>
      <c r="L21" s="39">
        <v>64660</v>
      </c>
      <c r="M21" s="39">
        <v>64660</v>
      </c>
      <c r="N21" s="39">
        <v>64660</v>
      </c>
      <c r="O21" s="38">
        <v>32330</v>
      </c>
      <c r="P21" s="38">
        <v>0</v>
      </c>
      <c r="Q21" s="38"/>
    </row>
    <row r="22" spans="1:17" ht="24">
      <c r="A22" s="5"/>
      <c r="B22" s="31"/>
      <c r="C22" s="39">
        <v>34907</v>
      </c>
      <c r="D22" s="48" t="s">
        <v>13</v>
      </c>
      <c r="E22" s="16" t="s">
        <v>41</v>
      </c>
      <c r="F22" s="38">
        <f t="shared" si="0"/>
        <v>11600</v>
      </c>
      <c r="G22" s="39">
        <v>2900</v>
      </c>
      <c r="H22" s="39">
        <v>2900</v>
      </c>
      <c r="I22" s="39">
        <v>2900</v>
      </c>
      <c r="J22" s="39">
        <v>2900</v>
      </c>
      <c r="K22" s="38">
        <f t="shared" si="1"/>
        <v>20300</v>
      </c>
      <c r="L22" s="39">
        <v>11600</v>
      </c>
      <c r="M22" s="39">
        <v>8700</v>
      </c>
      <c r="N22" s="39"/>
      <c r="O22" s="39"/>
      <c r="P22" s="39"/>
      <c r="Q22" s="39"/>
    </row>
    <row r="23" spans="1:17" ht="24">
      <c r="A23" s="5"/>
      <c r="B23" s="31"/>
      <c r="C23" s="39">
        <v>159000</v>
      </c>
      <c r="D23" s="48" t="s">
        <v>13</v>
      </c>
      <c r="E23" s="16" t="s">
        <v>41</v>
      </c>
      <c r="F23" s="38">
        <f t="shared" si="0"/>
        <v>26500</v>
      </c>
      <c r="G23" s="39">
        <v>6625</v>
      </c>
      <c r="H23" s="39">
        <v>6625</v>
      </c>
      <c r="I23" s="39">
        <v>6625</v>
      </c>
      <c r="J23" s="39">
        <v>6625</v>
      </c>
      <c r="K23" s="38">
        <f t="shared" si="1"/>
        <v>125875</v>
      </c>
      <c r="L23" s="39">
        <v>26500</v>
      </c>
      <c r="M23" s="39">
        <v>26500</v>
      </c>
      <c r="N23" s="39">
        <v>26500</v>
      </c>
      <c r="O23" s="39">
        <v>26500</v>
      </c>
      <c r="P23" s="39">
        <v>19875</v>
      </c>
      <c r="Q23" s="39"/>
    </row>
    <row r="24" spans="1:17" ht="24">
      <c r="A24" s="5"/>
      <c r="B24" s="31"/>
      <c r="C24" s="39">
        <v>135000</v>
      </c>
      <c r="D24" s="48" t="s">
        <v>13</v>
      </c>
      <c r="E24" s="16" t="s">
        <v>41</v>
      </c>
      <c r="F24" s="38">
        <f t="shared" si="0"/>
        <v>22500</v>
      </c>
      <c r="G24" s="39">
        <v>5625</v>
      </c>
      <c r="H24" s="39">
        <v>5625</v>
      </c>
      <c r="I24" s="39">
        <v>5625</v>
      </c>
      <c r="J24" s="39">
        <v>5625</v>
      </c>
      <c r="K24" s="38">
        <f t="shared" si="1"/>
        <v>106875</v>
      </c>
      <c r="L24" s="39">
        <v>22500</v>
      </c>
      <c r="M24" s="39">
        <v>22500</v>
      </c>
      <c r="N24" s="39">
        <v>22500</v>
      </c>
      <c r="O24" s="39">
        <v>22500</v>
      </c>
      <c r="P24" s="39">
        <v>16875</v>
      </c>
      <c r="Q24" s="39"/>
    </row>
    <row r="25" spans="1:17" ht="12.75">
      <c r="A25" s="5"/>
      <c r="B25" s="31"/>
      <c r="C25" s="39"/>
      <c r="D25" s="48"/>
      <c r="E25" s="16"/>
      <c r="F25" s="38"/>
      <c r="G25" s="39"/>
      <c r="H25" s="39"/>
      <c r="I25" s="39"/>
      <c r="J25" s="39"/>
      <c r="K25" s="38"/>
      <c r="L25" s="39"/>
      <c r="M25" s="39"/>
      <c r="N25" s="39"/>
      <c r="O25" s="39"/>
      <c r="P25" s="39"/>
      <c r="Q25" s="39"/>
    </row>
    <row r="26" spans="1:17" ht="24">
      <c r="A26" s="5"/>
      <c r="B26" s="31">
        <v>2006</v>
      </c>
      <c r="C26" s="40">
        <v>130000</v>
      </c>
      <c r="D26" s="48" t="s">
        <v>13</v>
      </c>
      <c r="E26" s="16" t="s">
        <v>45</v>
      </c>
      <c r="F26" s="38">
        <f t="shared" si="0"/>
        <v>19500</v>
      </c>
      <c r="G26" s="39"/>
      <c r="H26" s="39">
        <v>6500</v>
      </c>
      <c r="I26" s="39">
        <v>6500</v>
      </c>
      <c r="J26" s="39">
        <v>6500</v>
      </c>
      <c r="K26" s="38">
        <f t="shared" si="1"/>
        <v>110500</v>
      </c>
      <c r="L26" s="39">
        <v>26000</v>
      </c>
      <c r="M26" s="39">
        <v>26000</v>
      </c>
      <c r="N26" s="39">
        <v>26000</v>
      </c>
      <c r="O26" s="39">
        <v>26000</v>
      </c>
      <c r="P26" s="39">
        <v>6500</v>
      </c>
      <c r="Q26" s="39"/>
    </row>
    <row r="27" spans="1:17" ht="24">
      <c r="A27" s="5"/>
      <c r="B27" s="31">
        <v>2006</v>
      </c>
      <c r="C27" s="40">
        <v>201750</v>
      </c>
      <c r="D27" s="48" t="s">
        <v>13</v>
      </c>
      <c r="E27" s="16" t="s">
        <v>45</v>
      </c>
      <c r="F27" s="38"/>
      <c r="G27" s="39"/>
      <c r="H27" s="39"/>
      <c r="I27" s="39"/>
      <c r="J27" s="39"/>
      <c r="K27" s="38">
        <f t="shared" si="1"/>
        <v>201750</v>
      </c>
      <c r="L27" s="39">
        <v>40350</v>
      </c>
      <c r="M27" s="39">
        <v>40350</v>
      </c>
      <c r="N27" s="39">
        <v>40350</v>
      </c>
      <c r="O27" s="39">
        <v>40350</v>
      </c>
      <c r="P27" s="39">
        <v>40350</v>
      </c>
      <c r="Q27" s="39"/>
    </row>
    <row r="28" spans="1:17" ht="24" customHeight="1">
      <c r="A28" s="5"/>
      <c r="B28" s="31">
        <v>2006</v>
      </c>
      <c r="C28" s="40">
        <v>1000000</v>
      </c>
      <c r="D28" s="48" t="s">
        <v>13</v>
      </c>
      <c r="E28" s="15" t="s">
        <v>47</v>
      </c>
      <c r="F28" s="39"/>
      <c r="G28" s="39"/>
      <c r="H28" s="39"/>
      <c r="I28" s="39"/>
      <c r="J28" s="39"/>
      <c r="K28" s="38">
        <f t="shared" si="1"/>
        <v>1000000</v>
      </c>
      <c r="L28" s="39">
        <v>200000</v>
      </c>
      <c r="M28" s="39">
        <v>200000</v>
      </c>
      <c r="N28" s="39">
        <v>200000</v>
      </c>
      <c r="O28" s="39">
        <v>200000</v>
      </c>
      <c r="P28" s="39">
        <v>200000</v>
      </c>
      <c r="Q28" s="39"/>
    </row>
    <row r="29" spans="1:17" ht="24" customHeight="1">
      <c r="A29" s="5"/>
      <c r="B29" s="18"/>
      <c r="C29" s="40">
        <v>3065935</v>
      </c>
      <c r="D29" s="48" t="s">
        <v>22</v>
      </c>
      <c r="E29" s="16">
        <v>2006</v>
      </c>
      <c r="F29" s="39"/>
      <c r="G29" s="39"/>
      <c r="H29" s="39"/>
      <c r="I29" s="39"/>
      <c r="J29" s="39"/>
      <c r="K29" s="38">
        <f>SUM(L29:Q29)</f>
        <v>3065935</v>
      </c>
      <c r="L29" s="39">
        <v>300000</v>
      </c>
      <c r="M29" s="39">
        <v>300000</v>
      </c>
      <c r="N29" s="39">
        <v>300000</v>
      </c>
      <c r="O29" s="39">
        <v>300000</v>
      </c>
      <c r="P29" s="39">
        <v>300000</v>
      </c>
      <c r="Q29" s="39">
        <v>1565935</v>
      </c>
    </row>
    <row r="30" spans="1:17" ht="12.75" customHeight="1">
      <c r="A30" s="5"/>
      <c r="B30" s="18"/>
      <c r="C30" s="40"/>
      <c r="D30" s="48"/>
      <c r="E30" s="16"/>
      <c r="F30" s="39"/>
      <c r="G30" s="39"/>
      <c r="H30" s="39"/>
      <c r="I30" s="39"/>
      <c r="J30" s="39"/>
      <c r="K30" s="38"/>
      <c r="L30" s="39"/>
      <c r="M30" s="39"/>
      <c r="N30" s="39"/>
      <c r="O30" s="39"/>
      <c r="P30" s="39"/>
      <c r="Q30" s="39"/>
    </row>
    <row r="31" spans="1:17" ht="24" customHeight="1">
      <c r="A31" s="18"/>
      <c r="B31" s="18"/>
      <c r="C31" s="40"/>
      <c r="D31" s="65" t="s">
        <v>56</v>
      </c>
      <c r="E31" s="26"/>
      <c r="F31" s="40"/>
      <c r="G31" s="40"/>
      <c r="H31" s="40"/>
      <c r="I31" s="40"/>
      <c r="J31" s="40"/>
      <c r="K31" s="40">
        <f>SUM(L31:Q31)</f>
        <v>11825593</v>
      </c>
      <c r="L31" s="40">
        <f aca="true" t="shared" si="2" ref="L31:Q31">SUM(L11:L29)</f>
        <v>1790694</v>
      </c>
      <c r="M31" s="40">
        <f t="shared" si="2"/>
        <v>1759783</v>
      </c>
      <c r="N31" s="40">
        <f t="shared" si="2"/>
        <v>1719198</v>
      </c>
      <c r="O31" s="40">
        <f t="shared" si="2"/>
        <v>1686868</v>
      </c>
      <c r="P31" s="40">
        <f t="shared" si="2"/>
        <v>1622788</v>
      </c>
      <c r="Q31" s="40">
        <f t="shared" si="2"/>
        <v>3246262</v>
      </c>
    </row>
    <row r="32" spans="1:17" ht="11.25" customHeight="1">
      <c r="A32" s="5"/>
      <c r="B32" s="18"/>
      <c r="C32" s="40"/>
      <c r="D32" s="48"/>
      <c r="E32" s="16"/>
      <c r="F32" s="39"/>
      <c r="G32" s="39"/>
      <c r="H32" s="39"/>
      <c r="I32" s="39"/>
      <c r="J32" s="39"/>
      <c r="K32" s="38"/>
      <c r="L32" s="39"/>
      <c r="M32" s="39"/>
      <c r="N32" s="39"/>
      <c r="O32" s="39"/>
      <c r="P32" s="39"/>
      <c r="Q32" s="39"/>
    </row>
    <row r="33" spans="1:17" ht="48">
      <c r="A33" s="5"/>
      <c r="B33" s="47" t="s">
        <v>17</v>
      </c>
      <c r="C33" s="38">
        <v>250000</v>
      </c>
      <c r="D33" s="48" t="s">
        <v>18</v>
      </c>
      <c r="E33" s="16" t="s">
        <v>25</v>
      </c>
      <c r="F33" s="39">
        <v>36000</v>
      </c>
      <c r="G33" s="39"/>
      <c r="H33" s="39"/>
      <c r="I33" s="39"/>
      <c r="J33" s="39"/>
      <c r="K33" s="38">
        <f t="shared" si="1"/>
        <v>106000</v>
      </c>
      <c r="L33" s="39">
        <v>36000</v>
      </c>
      <c r="M33" s="39">
        <v>36000</v>
      </c>
      <c r="N33" s="39">
        <v>34000</v>
      </c>
      <c r="O33" s="38"/>
      <c r="P33" s="38"/>
      <c r="Q33" s="38"/>
    </row>
    <row r="34" spans="1:17" ht="48">
      <c r="A34" s="5"/>
      <c r="B34" s="5"/>
      <c r="C34" s="38">
        <v>700000</v>
      </c>
      <c r="D34" s="48" t="s">
        <v>18</v>
      </c>
      <c r="E34" s="16" t="s">
        <v>26</v>
      </c>
      <c r="F34" s="39">
        <v>72000</v>
      </c>
      <c r="G34" s="39"/>
      <c r="H34" s="39"/>
      <c r="I34" s="39"/>
      <c r="J34" s="39"/>
      <c r="K34" s="38">
        <f t="shared" si="1"/>
        <v>412000</v>
      </c>
      <c r="L34" s="39">
        <v>72000</v>
      </c>
      <c r="M34" s="39">
        <v>72000</v>
      </c>
      <c r="N34" s="39">
        <v>72000</v>
      </c>
      <c r="O34" s="38">
        <v>72000</v>
      </c>
      <c r="P34" s="38">
        <v>72000</v>
      </c>
      <c r="Q34" s="38">
        <v>52000</v>
      </c>
    </row>
    <row r="35" spans="1:17" ht="48">
      <c r="A35" s="5"/>
      <c r="B35" s="5"/>
      <c r="C35" s="38">
        <v>300000</v>
      </c>
      <c r="D35" s="48" t="s">
        <v>18</v>
      </c>
      <c r="E35" s="16" t="s">
        <v>54</v>
      </c>
      <c r="F35" s="39"/>
      <c r="G35" s="39"/>
      <c r="H35" s="39"/>
      <c r="I35" s="39"/>
      <c r="J35" s="39"/>
      <c r="K35" s="38">
        <f t="shared" si="1"/>
        <v>300000</v>
      </c>
      <c r="L35" s="39"/>
      <c r="M35" s="39">
        <v>8824</v>
      </c>
      <c r="N35" s="39">
        <v>8824</v>
      </c>
      <c r="O35" s="38">
        <v>8824</v>
      </c>
      <c r="P35" s="38">
        <v>8824</v>
      </c>
      <c r="Q35" s="38">
        <v>264704</v>
      </c>
    </row>
    <row r="36" spans="1:17" ht="36">
      <c r="A36" s="5"/>
      <c r="B36" s="5"/>
      <c r="C36" s="38">
        <v>1000000</v>
      </c>
      <c r="D36" s="48" t="s">
        <v>53</v>
      </c>
      <c r="E36" s="16" t="s">
        <v>54</v>
      </c>
      <c r="F36" s="39"/>
      <c r="G36" s="39"/>
      <c r="H36" s="39"/>
      <c r="I36" s="39"/>
      <c r="J36" s="39"/>
      <c r="K36" s="38">
        <f t="shared" si="1"/>
        <v>1000000</v>
      </c>
      <c r="L36" s="39"/>
      <c r="M36" s="39">
        <v>125000</v>
      </c>
      <c r="N36" s="39">
        <v>250000</v>
      </c>
      <c r="O36" s="38">
        <v>250000</v>
      </c>
      <c r="P36" s="38">
        <v>250000</v>
      </c>
      <c r="Q36" s="38">
        <v>125000</v>
      </c>
    </row>
    <row r="37" spans="1:17" ht="12.75">
      <c r="A37" s="5"/>
      <c r="B37" s="5"/>
      <c r="C37" s="38"/>
      <c r="D37" s="65" t="s">
        <v>55</v>
      </c>
      <c r="E37" s="26"/>
      <c r="F37" s="40"/>
      <c r="G37" s="40"/>
      <c r="H37" s="40"/>
      <c r="I37" s="40"/>
      <c r="J37" s="40"/>
      <c r="K37" s="40">
        <f t="shared" si="1"/>
        <v>1818000</v>
      </c>
      <c r="L37" s="40">
        <f aca="true" t="shared" si="3" ref="L37:Q37">SUM(L33:L36)</f>
        <v>108000</v>
      </c>
      <c r="M37" s="40">
        <f t="shared" si="3"/>
        <v>241824</v>
      </c>
      <c r="N37" s="40">
        <f t="shared" si="3"/>
        <v>364824</v>
      </c>
      <c r="O37" s="40">
        <f t="shared" si="3"/>
        <v>330824</v>
      </c>
      <c r="P37" s="40">
        <f t="shared" si="3"/>
        <v>330824</v>
      </c>
      <c r="Q37" s="40">
        <f t="shared" si="3"/>
        <v>441704</v>
      </c>
    </row>
    <row r="38" spans="1:17" ht="12.75">
      <c r="A38" s="5"/>
      <c r="B38" s="5"/>
      <c r="C38" s="5"/>
      <c r="D38" s="18"/>
      <c r="E38" s="18"/>
      <c r="F38" s="40"/>
      <c r="G38" s="40"/>
      <c r="H38" s="40"/>
      <c r="I38" s="40"/>
      <c r="J38" s="40"/>
      <c r="K38" s="40">
        <f t="shared" si="1"/>
        <v>0</v>
      </c>
      <c r="L38" s="40"/>
      <c r="M38" s="38"/>
      <c r="N38" s="38"/>
      <c r="O38" s="38"/>
      <c r="P38" s="38"/>
      <c r="Q38" s="38"/>
    </row>
    <row r="39" spans="1:17" ht="12.75">
      <c r="A39" s="22" t="s">
        <v>19</v>
      </c>
      <c r="B39" s="23"/>
      <c r="C39" s="19"/>
      <c r="D39" s="19"/>
      <c r="E39" s="19"/>
      <c r="F39" s="44">
        <f>SUM(F11:F34)</f>
        <v>1917994</v>
      </c>
      <c r="G39" s="44">
        <f>SUM(G11:G34)</f>
        <v>488936</v>
      </c>
      <c r="H39" s="44">
        <f>SUM(H11:H34)</f>
        <v>450436</v>
      </c>
      <c r="I39" s="44">
        <f>SUM(I11:I34)</f>
        <v>465436</v>
      </c>
      <c r="J39" s="44">
        <f>SUM(J11:J34)</f>
        <v>405186</v>
      </c>
      <c r="K39" s="40">
        <f t="shared" si="1"/>
        <v>13643593</v>
      </c>
      <c r="L39" s="44">
        <f aca="true" t="shared" si="4" ref="L39:Q39">L31+L37</f>
        <v>1898694</v>
      </c>
      <c r="M39" s="44">
        <f t="shared" si="4"/>
        <v>2001607</v>
      </c>
      <c r="N39" s="44">
        <f t="shared" si="4"/>
        <v>2084022</v>
      </c>
      <c r="O39" s="44">
        <f t="shared" si="4"/>
        <v>2017692</v>
      </c>
      <c r="P39" s="44">
        <f t="shared" si="4"/>
        <v>1953612</v>
      </c>
      <c r="Q39" s="44">
        <f t="shared" si="4"/>
        <v>3687966</v>
      </c>
    </row>
    <row r="40" spans="1:17" ht="12.75">
      <c r="A40" s="22"/>
      <c r="B40" s="23"/>
      <c r="C40" s="19"/>
      <c r="D40" s="27" t="s">
        <v>23</v>
      </c>
      <c r="E40" s="27"/>
      <c r="F40" s="45">
        <v>574882</v>
      </c>
      <c r="G40" s="45"/>
      <c r="H40" s="45"/>
      <c r="I40" s="45"/>
      <c r="J40" s="45"/>
      <c r="K40" s="38"/>
      <c r="L40" s="45">
        <v>700000</v>
      </c>
      <c r="M40" s="45">
        <v>650000</v>
      </c>
      <c r="N40" s="45">
        <v>500000</v>
      </c>
      <c r="O40" s="45">
        <v>450000</v>
      </c>
      <c r="P40" s="45">
        <v>400000</v>
      </c>
      <c r="Q40" s="38"/>
    </row>
    <row r="41" spans="1:17" ht="12.75">
      <c r="A41" s="22"/>
      <c r="B41" s="23"/>
      <c r="C41" s="19"/>
      <c r="D41" s="27" t="s">
        <v>24</v>
      </c>
      <c r="E41" s="27"/>
      <c r="F41" s="45">
        <f aca="true" t="shared" si="5" ref="F41:Q41">SUM(F39:F40)</f>
        <v>2492876</v>
      </c>
      <c r="G41" s="45"/>
      <c r="H41" s="45"/>
      <c r="I41" s="45"/>
      <c r="J41" s="45"/>
      <c r="K41" s="38">
        <f>SUM(K39)</f>
        <v>13643593</v>
      </c>
      <c r="L41" s="45">
        <f t="shared" si="5"/>
        <v>2598694</v>
      </c>
      <c r="M41" s="45">
        <f t="shared" si="5"/>
        <v>2651607</v>
      </c>
      <c r="N41" s="45">
        <f t="shared" si="5"/>
        <v>2584022</v>
      </c>
      <c r="O41" s="45">
        <f t="shared" si="5"/>
        <v>2467692</v>
      </c>
      <c r="P41" s="45">
        <f t="shared" si="5"/>
        <v>2353612</v>
      </c>
      <c r="Q41" s="45">
        <f t="shared" si="5"/>
        <v>3687966</v>
      </c>
    </row>
    <row r="42" spans="1:17" ht="12.75">
      <c r="A42" s="24" t="s">
        <v>20</v>
      </c>
      <c r="B42" s="21"/>
      <c r="C42" s="20"/>
      <c r="D42" s="5"/>
      <c r="E42" s="5"/>
      <c r="F42" s="36">
        <f>(F41*100)/F9</f>
        <v>4.089926485779891</v>
      </c>
      <c r="G42" s="36"/>
      <c r="H42" s="36"/>
      <c r="I42" s="36"/>
      <c r="J42" s="36"/>
      <c r="K42" s="36">
        <f>(K41*100)/F9</f>
        <v>22.38430325932823</v>
      </c>
      <c r="L42" s="36">
        <f>(L41*100)/L9</f>
        <v>4.640525</v>
      </c>
      <c r="M42" s="36">
        <f>(M41*100)/M9</f>
        <v>4.651942105263158</v>
      </c>
      <c r="N42" s="36">
        <f>(N41*100)/N9</f>
        <v>4.455210344827586</v>
      </c>
      <c r="O42" s="36">
        <f>(O41*100)/O9</f>
        <v>4.182528813559322</v>
      </c>
      <c r="P42" s="36">
        <f>(P41*100)/P9</f>
        <v>3.922686666666667</v>
      </c>
      <c r="Q42" s="5"/>
    </row>
    <row r="43" spans="1:17" ht="12.75">
      <c r="A43" s="4"/>
      <c r="B43" s="4"/>
      <c r="C43" s="4"/>
      <c r="D43" s="52"/>
      <c r="E43" s="52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2"/>
    </row>
    <row r="44" spans="1:17" ht="12.75">
      <c r="A44" s="4"/>
      <c r="B44" s="4"/>
      <c r="C44" s="4"/>
      <c r="D44" s="52"/>
      <c r="E44" s="52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2"/>
    </row>
    <row r="45" spans="1:17" ht="15.75">
      <c r="A45" s="4"/>
      <c r="B45" s="66" t="s">
        <v>44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53"/>
      <c r="N45" s="53"/>
      <c r="O45" s="53"/>
      <c r="P45" s="53"/>
      <c r="Q45" s="52"/>
    </row>
    <row r="46" spans="1:17" ht="12.75">
      <c r="A46" s="4"/>
      <c r="B46" s="4"/>
      <c r="C46" s="4"/>
      <c r="D46" s="52"/>
      <c r="E46" s="52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2"/>
    </row>
    <row r="47" spans="1:17" ht="12.75">
      <c r="A47" s="54" t="s">
        <v>1</v>
      </c>
      <c r="B47" s="55" t="s">
        <v>39</v>
      </c>
      <c r="C47" s="56"/>
      <c r="D47" s="56"/>
      <c r="E47" s="57"/>
      <c r="F47" s="5">
        <v>2006</v>
      </c>
      <c r="G47" s="5"/>
      <c r="H47" s="5"/>
      <c r="I47" s="5"/>
      <c r="J47" s="5"/>
      <c r="K47" s="5"/>
      <c r="L47" s="5">
        <v>2007</v>
      </c>
      <c r="M47" s="5">
        <v>2008</v>
      </c>
      <c r="N47" s="5">
        <v>2009</v>
      </c>
      <c r="O47" s="5">
        <v>2010</v>
      </c>
      <c r="P47" s="5">
        <v>2011</v>
      </c>
      <c r="Q47" s="5" t="s">
        <v>2</v>
      </c>
    </row>
    <row r="48" spans="1:17" ht="12.75">
      <c r="A48" s="58"/>
      <c r="B48" s="6"/>
      <c r="C48" s="7"/>
      <c r="D48" s="7"/>
      <c r="E48" s="59"/>
      <c r="F48" s="8" t="s">
        <v>32</v>
      </c>
      <c r="G48" s="8" t="s">
        <v>33</v>
      </c>
      <c r="H48" s="8" t="s">
        <v>34</v>
      </c>
      <c r="I48" s="8" t="s">
        <v>35</v>
      </c>
      <c r="J48" s="8" t="s">
        <v>36</v>
      </c>
      <c r="K48" s="8"/>
      <c r="L48" s="8"/>
      <c r="M48" s="8"/>
      <c r="N48" s="8"/>
      <c r="O48" s="5"/>
      <c r="P48" s="5"/>
      <c r="Q48" s="5"/>
    </row>
    <row r="49" spans="1:17" ht="63.75">
      <c r="A49" s="8"/>
      <c r="B49" s="9" t="s">
        <v>3</v>
      </c>
      <c r="C49" s="10" t="s">
        <v>4</v>
      </c>
      <c r="D49" s="12" t="s">
        <v>5</v>
      </c>
      <c r="E49" s="48" t="s">
        <v>6</v>
      </c>
      <c r="F49" s="34"/>
      <c r="G49" s="34"/>
      <c r="H49" s="34"/>
      <c r="I49" s="34"/>
      <c r="J49" s="34"/>
      <c r="K49" s="11" t="s">
        <v>42</v>
      </c>
      <c r="L49" s="34"/>
      <c r="M49" s="34"/>
      <c r="N49" s="34"/>
      <c r="O49" s="35"/>
      <c r="P49" s="35"/>
      <c r="Q49" s="21"/>
    </row>
    <row r="50" spans="1:17" ht="38.25">
      <c r="A50" s="8"/>
      <c r="B50" s="60" t="s">
        <v>48</v>
      </c>
      <c r="C50" s="61">
        <v>2409789</v>
      </c>
      <c r="D50" s="12" t="s">
        <v>49</v>
      </c>
      <c r="E50" s="17" t="s">
        <v>50</v>
      </c>
      <c r="F50" s="34"/>
      <c r="G50" s="34"/>
      <c r="H50" s="34"/>
      <c r="I50" s="34"/>
      <c r="J50" s="34"/>
      <c r="K50" s="38">
        <f>SUM(L50:Q50)</f>
        <v>2409789</v>
      </c>
      <c r="L50" s="62">
        <v>2409789</v>
      </c>
      <c r="M50" s="63"/>
      <c r="N50" s="34"/>
      <c r="O50" s="20"/>
      <c r="P50" s="35"/>
      <c r="Q50" s="20"/>
    </row>
    <row r="51" spans="1:17" ht="32.25" customHeight="1">
      <c r="A51" s="5"/>
      <c r="B51" s="60" t="s">
        <v>48</v>
      </c>
      <c r="C51" s="38">
        <v>3300974</v>
      </c>
      <c r="D51" s="12" t="s">
        <v>49</v>
      </c>
      <c r="E51" s="15" t="s">
        <v>47</v>
      </c>
      <c r="F51" s="38">
        <f>SUM(G51:J51)</f>
        <v>0</v>
      </c>
      <c r="G51" s="41"/>
      <c r="H51" s="41"/>
      <c r="I51" s="41"/>
      <c r="J51" s="41"/>
      <c r="K51" s="38">
        <f>SUM(L51:Q51)</f>
        <v>3300974</v>
      </c>
      <c r="L51" s="41">
        <v>3300974</v>
      </c>
      <c r="M51" s="41"/>
      <c r="N51" s="38"/>
      <c r="O51" s="38"/>
      <c r="P51" s="38"/>
      <c r="Q51" s="42"/>
    </row>
    <row r="52" spans="1:17" ht="12.75">
      <c r="A52" s="22" t="s">
        <v>19</v>
      </c>
      <c r="B52" s="23"/>
      <c r="C52" s="44">
        <f>SUM(C50:C51)</f>
        <v>5710763</v>
      </c>
      <c r="D52" s="19"/>
      <c r="E52" s="19"/>
      <c r="F52" s="44"/>
      <c r="G52" s="44"/>
      <c r="H52" s="44"/>
      <c r="I52" s="44"/>
      <c r="J52" s="44"/>
      <c r="K52" s="40">
        <f>SUM(K50:K51)</f>
        <v>5710763</v>
      </c>
      <c r="L52" s="40">
        <f>SUM(L50:L51)</f>
        <v>5710763</v>
      </c>
      <c r="M52" s="44">
        <f>SUM(M51:M51)</f>
        <v>0</v>
      </c>
      <c r="N52" s="44">
        <f>SUM(N51:N51)</f>
        <v>0</v>
      </c>
      <c r="O52" s="44">
        <f>SUM(O51:O51)</f>
        <v>0</v>
      </c>
      <c r="P52" s="44">
        <f>SUM(P51:P51)</f>
        <v>0</v>
      </c>
      <c r="Q52" s="44"/>
    </row>
    <row r="54" spans="1:17" ht="12.75">
      <c r="A54" s="22" t="s">
        <v>24</v>
      </c>
      <c r="B54" s="23"/>
      <c r="C54" s="44">
        <f>C29+C52+C26+C27+C28</f>
        <v>10108448</v>
      </c>
      <c r="D54" s="19"/>
      <c r="E54" s="19"/>
      <c r="F54" s="44">
        <f aca="true" t="shared" si="6" ref="F54:Q54">F39+F52</f>
        <v>1917994</v>
      </c>
      <c r="G54" s="44">
        <f t="shared" si="6"/>
        <v>488936</v>
      </c>
      <c r="H54" s="44">
        <f t="shared" si="6"/>
        <v>450436</v>
      </c>
      <c r="I54" s="44">
        <f t="shared" si="6"/>
        <v>465436</v>
      </c>
      <c r="J54" s="44">
        <f t="shared" si="6"/>
        <v>405186</v>
      </c>
      <c r="K54" s="44">
        <f t="shared" si="6"/>
        <v>19354356</v>
      </c>
      <c r="L54" s="44">
        <f t="shared" si="6"/>
        <v>7609457</v>
      </c>
      <c r="M54" s="44">
        <f t="shared" si="6"/>
        <v>2001607</v>
      </c>
      <c r="N54" s="44">
        <f t="shared" si="6"/>
        <v>2084022</v>
      </c>
      <c r="O54" s="44">
        <f t="shared" si="6"/>
        <v>2017692</v>
      </c>
      <c r="P54" s="44">
        <f t="shared" si="6"/>
        <v>1953612</v>
      </c>
      <c r="Q54" s="44">
        <f t="shared" si="6"/>
        <v>3687966</v>
      </c>
    </row>
    <row r="56" spans="15:16" ht="15">
      <c r="O56" s="49" t="s">
        <v>21</v>
      </c>
      <c r="P56" s="49"/>
    </row>
    <row r="57" spans="15:16" ht="15">
      <c r="O57" s="49"/>
      <c r="P57" s="49"/>
    </row>
    <row r="58" spans="15:16" ht="15">
      <c r="O58" s="49"/>
      <c r="P58" s="49"/>
    </row>
    <row r="59" spans="1:17" ht="17.2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/>
      <c r="M59" s="29"/>
      <c r="N59" s="29"/>
      <c r="O59" s="50" t="s">
        <v>43</v>
      </c>
      <c r="P59" s="51"/>
      <c r="Q59" s="29"/>
    </row>
    <row r="62" spans="1:17" ht="11.25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8"/>
      <c r="O62" s="68"/>
      <c r="P62" s="68"/>
      <c r="Q62" s="68"/>
    </row>
  </sheetData>
  <mergeCells count="3">
    <mergeCell ref="B5:L5"/>
    <mergeCell ref="A62:Q62"/>
    <mergeCell ref="B45:L4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a</cp:lastModifiedBy>
  <cp:lastPrinted>2006-10-30T07:36:32Z</cp:lastPrinted>
  <dcterms:created xsi:type="dcterms:W3CDTF">2001-11-12T16:47:39Z</dcterms:created>
  <dcterms:modified xsi:type="dcterms:W3CDTF">2006-10-30T07:36:35Z</dcterms:modified>
  <cp:category/>
  <cp:version/>
  <cp:contentType/>
  <cp:contentStatus/>
</cp:coreProperties>
</file>